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3" i="5" l="1"/>
  <c r="AQ13" i="5"/>
  <c r="AP13" i="5"/>
  <c r="AO13" i="5"/>
  <c r="AN13" i="5"/>
  <c r="AM13" i="5"/>
  <c r="AG13" i="5"/>
  <c r="AE13" i="5"/>
  <c r="I18" i="5" s="1"/>
  <c r="AD13" i="5"/>
  <c r="AC13" i="5"/>
  <c r="AB13" i="5"/>
  <c r="AA13" i="5"/>
  <c r="W13" i="5"/>
  <c r="U13" i="5"/>
  <c r="T13" i="5"/>
  <c r="S13" i="5"/>
  <c r="R13" i="5"/>
  <c r="Q13" i="5"/>
  <c r="K13" i="5"/>
  <c r="K17" i="5" s="1"/>
  <c r="I13" i="5"/>
  <c r="H13" i="5"/>
  <c r="G13" i="5"/>
  <c r="G17" i="5" s="1"/>
  <c r="F13" i="5"/>
  <c r="F17" i="5" s="1"/>
  <c r="E13" i="5"/>
  <c r="AR13" i="5" l="1"/>
  <c r="H17" i="5"/>
  <c r="E17" i="5"/>
  <c r="G18" i="5"/>
  <c r="G19" i="5" s="1"/>
  <c r="E18" i="5"/>
  <c r="O18" i="5" s="1"/>
  <c r="K18" i="5"/>
  <c r="K19" i="5" s="1"/>
  <c r="F18" i="5"/>
  <c r="H18" i="5"/>
  <c r="H19" i="5" s="1"/>
  <c r="I17" i="5"/>
  <c r="AF13" i="5"/>
  <c r="F19" i="5" l="1"/>
  <c r="N18" i="5"/>
  <c r="E19" i="5"/>
  <c r="M19" i="5" s="1"/>
  <c r="J18" i="5"/>
  <c r="M18" i="5"/>
  <c r="L18" i="5"/>
  <c r="I19" i="5"/>
  <c r="N19" i="5" l="1"/>
  <c r="L19" i="5"/>
  <c r="O19" i="5"/>
  <c r="J19" i="5"/>
</calcChain>
</file>

<file path=xl/sharedStrings.xml><?xml version="1.0" encoding="utf-8"?>
<sst xmlns="http://schemas.openxmlformats.org/spreadsheetml/2006/main" count="80" uniqueCount="34">
  <si>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</si>
  <si>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</si>
  <si>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</si>
  <si>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</si>
  <si>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</si>
  <si>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</si>
  <si>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</si>
  <si>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</si>
  <si>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</si>
  <si>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</si>
  <si>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</si>
  <si>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</si>
  <si>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</si>
  <si>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</si>
  <si>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</si>
  <si>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</si>
  <si>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</si>
  <si>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</si>
  <si>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</si>
  <si>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</si>
  <si>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</si>
  <si>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</si>
  <si>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</si>
  <si>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</si>
  <si>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YPL = Yliopiston Pallonlyöjät</t>
  </si>
  <si>
    <t>10.</t>
  </si>
  <si>
    <t>MyVe</t>
  </si>
  <si>
    <t>4.</t>
  </si>
  <si>
    <t>YPL</t>
  </si>
  <si>
    <t>6.</t>
  </si>
  <si>
    <t>8.</t>
  </si>
  <si>
    <t>12.3.1977</t>
  </si>
  <si>
    <t>MyVe = Mynämäen Vesa  (1920),  kasvattajaseura</t>
  </si>
  <si>
    <t>Ville Kalluinen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</si>
</sst>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33</v>
      </c>
      <c r="C1" s="2"/>
      <c r="D1" s="3"/>
      <c r="E1" s="4"/>
      <c r="F1" s="4" t="s">
        <v>31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25</v>
      </c>
      <c r="Z4" s="1" t="s">
        <v>26</v>
      </c>
      <c r="AA4" s="12">
        <v>14</v>
      </c>
      <c r="AB4" s="12">
        <v>0</v>
      </c>
      <c r="AC4" s="12">
        <v>2</v>
      </c>
      <c r="AD4" s="12">
        <v>7</v>
      </c>
      <c r="AE4" s="12">
        <v>33</v>
      </c>
      <c r="AF4" s="68">
        <v>0.44590000000000002</v>
      </c>
      <c r="AG4" s="10">
        <v>74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27</v>
      </c>
      <c r="Z6" s="1" t="s">
        <v>28</v>
      </c>
      <c r="AA6" s="12">
        <v>14</v>
      </c>
      <c r="AB6" s="12">
        <v>3</v>
      </c>
      <c r="AC6" s="12">
        <v>9</v>
      </c>
      <c r="AD6" s="12">
        <v>13</v>
      </c>
      <c r="AE6" s="12">
        <v>50</v>
      </c>
      <c r="AF6" s="68">
        <v>0.64100000000000001</v>
      </c>
      <c r="AG6" s="10">
        <v>78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0</v>
      </c>
      <c r="AP6" s="12">
        <v>1</v>
      </c>
      <c r="AQ6" s="12">
        <v>2</v>
      </c>
      <c r="AR6" s="65">
        <v>0.25</v>
      </c>
      <c r="AS6" s="66">
        <v>8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29</v>
      </c>
      <c r="Z7" s="1" t="s">
        <v>28</v>
      </c>
      <c r="AA7" s="12">
        <v>15</v>
      </c>
      <c r="AB7" s="12">
        <v>0</v>
      </c>
      <c r="AC7" s="12">
        <v>4</v>
      </c>
      <c r="AD7" s="12">
        <v>11</v>
      </c>
      <c r="AE7" s="12">
        <v>31</v>
      </c>
      <c r="AF7" s="68">
        <v>0.4078</v>
      </c>
      <c r="AG7" s="10">
        <v>76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8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2006</v>
      </c>
      <c r="Y9" s="12" t="s">
        <v>29</v>
      </c>
      <c r="Z9" s="1" t="s">
        <v>26</v>
      </c>
      <c r="AA9" s="12">
        <v>14</v>
      </c>
      <c r="AB9" s="12">
        <v>0</v>
      </c>
      <c r="AC9" s="12">
        <v>1</v>
      </c>
      <c r="AD9" s="12">
        <v>8</v>
      </c>
      <c r="AE9" s="12">
        <v>43</v>
      </c>
      <c r="AF9" s="68">
        <v>0.4526</v>
      </c>
      <c r="AG9" s="10">
        <v>95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2007</v>
      </c>
      <c r="Y10" s="12" t="s">
        <v>30</v>
      </c>
      <c r="Z10" s="1" t="s">
        <v>26</v>
      </c>
      <c r="AA10" s="12">
        <v>16</v>
      </c>
      <c r="AB10" s="12">
        <v>0</v>
      </c>
      <c r="AC10" s="12">
        <v>9</v>
      </c>
      <c r="AD10" s="12">
        <v>14</v>
      </c>
      <c r="AE10" s="12">
        <v>49</v>
      </c>
      <c r="AF10" s="68">
        <v>0.55049999999999999</v>
      </c>
      <c r="AG10" s="10">
        <v>89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/>
      <c r="Y11" s="12"/>
      <c r="Z11" s="1"/>
      <c r="AA11" s="12"/>
      <c r="AB11" s="12"/>
      <c r="AC11" s="12"/>
      <c r="AD11" s="12"/>
      <c r="AE11" s="12"/>
      <c r="AF11" s="68"/>
      <c r="AG11" s="10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2011</v>
      </c>
      <c r="Y12" s="12" t="s">
        <v>30</v>
      </c>
      <c r="Z12" s="1" t="s">
        <v>26</v>
      </c>
      <c r="AA12" s="12">
        <v>4</v>
      </c>
      <c r="AB12" s="12">
        <v>0</v>
      </c>
      <c r="AC12" s="12">
        <v>1</v>
      </c>
      <c r="AD12" s="12">
        <v>3</v>
      </c>
      <c r="AE12" s="12">
        <v>6</v>
      </c>
      <c r="AF12" s="68">
        <v>0.3</v>
      </c>
      <c r="AG12" s="10">
        <v>20</v>
      </c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0</v>
      </c>
      <c r="F13" s="36">
        <f>SUM(F4:F12)</f>
        <v>0</v>
      </c>
      <c r="G13" s="36">
        <f>SUM(G4:G12)</f>
        <v>0</v>
      </c>
      <c r="H13" s="36">
        <f>SUM(H4:H12)</f>
        <v>0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77</v>
      </c>
      <c r="AB13" s="36">
        <f>SUM(AB4:AB12)</f>
        <v>3</v>
      </c>
      <c r="AC13" s="36">
        <f>SUM(AC4:AC12)</f>
        <v>26</v>
      </c>
      <c r="AD13" s="36">
        <f>SUM(AD4:AD12)</f>
        <v>56</v>
      </c>
      <c r="AE13" s="36">
        <f>SUM(AE4:AE12)</f>
        <v>212</v>
      </c>
      <c r="AF13" s="37">
        <f>PRODUCT(AE13/AG13)</f>
        <v>0.49074074074074076</v>
      </c>
      <c r="AG13" s="21">
        <f>SUM(AG4:AG12)</f>
        <v>432</v>
      </c>
      <c r="AH13" s="18"/>
      <c r="AI13" s="29"/>
      <c r="AJ13" s="41"/>
      <c r="AK13" s="42"/>
      <c r="AL13" s="10"/>
      <c r="AM13" s="36">
        <f>SUM(AM4:AM12)</f>
        <v>2</v>
      </c>
      <c r="AN13" s="36">
        <f>SUM(AN4:AN12)</f>
        <v>0</v>
      </c>
      <c r="AO13" s="36">
        <f>SUM(AO4:AO12)</f>
        <v>0</v>
      </c>
      <c r="AP13" s="36">
        <f>SUM(AP4:AP12)</f>
        <v>1</v>
      </c>
      <c r="AQ13" s="36">
        <f>SUM(AQ4:AQ12)</f>
        <v>2</v>
      </c>
      <c r="AR13" s="37">
        <f>PRODUCT(AQ13/AS13)</f>
        <v>0.25</v>
      </c>
      <c r="AS13" s="39">
        <f>SUM(AS4:AS12)</f>
        <v>8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23</v>
      </c>
      <c r="O15" s="7" t="s">
        <v>21</v>
      </c>
      <c r="Q15" s="17"/>
      <c r="R15" s="17" t="s">
        <v>10</v>
      </c>
      <c r="S15" s="17"/>
      <c r="T15" s="54" t="s">
        <v>32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24</v>
      </c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0</v>
      </c>
      <c r="F17" s="47">
        <f>PRODUCT(F13+R13)</f>
        <v>0</v>
      </c>
      <c r="G17" s="47">
        <f>PRODUCT(G13+S13)</f>
        <v>0</v>
      </c>
      <c r="H17" s="47">
        <f>PRODUCT(H13+T13)</f>
        <v>0</v>
      </c>
      <c r="I17" s="47">
        <f>PRODUCT(I13+U13)</f>
        <v>0</v>
      </c>
      <c r="J17" s="60">
        <v>0</v>
      </c>
      <c r="K17" s="16">
        <f>PRODUCT(K13+W13)</f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79</v>
      </c>
      <c r="F18" s="47">
        <f>PRODUCT(AB13+AN13)</f>
        <v>3</v>
      </c>
      <c r="G18" s="47">
        <f>PRODUCT(AC13+AO13)</f>
        <v>26</v>
      </c>
      <c r="H18" s="47">
        <f>PRODUCT(AD13+AP13)</f>
        <v>57</v>
      </c>
      <c r="I18" s="47">
        <f>PRODUCT(AE13+AQ13)</f>
        <v>214</v>
      </c>
      <c r="J18" s="60">
        <f>PRODUCT(I18/K18)</f>
        <v>0.48636363636363639</v>
      </c>
      <c r="K18" s="10">
        <f>PRODUCT(AG13+AS13)</f>
        <v>440</v>
      </c>
      <c r="L18" s="53">
        <f>PRODUCT((F18+G18)/E18)</f>
        <v>0.36708860759493672</v>
      </c>
      <c r="M18" s="53">
        <f>PRODUCT(H18/E18)</f>
        <v>0.72151898734177211</v>
      </c>
      <c r="N18" s="53">
        <f>PRODUCT((F18+G18+H18)/E18)</f>
        <v>1.0886075949367089</v>
      </c>
      <c r="O18" s="53">
        <f>PRODUCT(I18/E18)</f>
        <v>2.7088607594936707</v>
      </c>
      <c r="Q18" s="17"/>
      <c r="R18" s="17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79</v>
      </c>
      <c r="F19" s="47">
        <f t="shared" ref="F19:I19" si="0">SUM(F16:F18)</f>
        <v>3</v>
      </c>
      <c r="G19" s="47">
        <f t="shared" si="0"/>
        <v>26</v>
      </c>
      <c r="H19" s="47">
        <f t="shared" si="0"/>
        <v>57</v>
      </c>
      <c r="I19" s="47">
        <f t="shared" si="0"/>
        <v>214</v>
      </c>
      <c r="J19" s="60">
        <f>PRODUCT(I19/K19)</f>
        <v>0.48636363636363639</v>
      </c>
      <c r="K19" s="16">
        <f>SUM(K16:K18)</f>
        <v>440</v>
      </c>
      <c r="L19" s="53">
        <f>PRODUCT((F19+G19)/E19)</f>
        <v>0.36708860759493672</v>
      </c>
      <c r="M19" s="53">
        <f>PRODUCT(H19/E19)</f>
        <v>0.72151898734177211</v>
      </c>
      <c r="N19" s="53">
        <f>PRODUCT((F19+G19+H19)/E19)</f>
        <v>1.0886075949367089</v>
      </c>
      <c r="O19" s="53">
        <f>PRODUCT(I19/E19)</f>
        <v>2.7088607594936707</v>
      </c>
      <c r="Q19" s="10"/>
      <c r="R19" s="10"/>
      <c r="S19" s="10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</row>
    <row r="221" spans="12:38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</row>
    <row r="222" spans="12:38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2018-10-18T18:02:19Z</dcterms:modified>
</cp:coreProperties>
</file>